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206 нерасторгованные позиции Медина\2. Документация для размещения\"/>
    </mc:Choice>
  </mc:AlternateContent>
  <bookViews>
    <workbookView xWindow="0" yWindow="0" windowWidth="20490" windowHeight="7620"/>
  </bookViews>
  <sheets>
    <sheet name="Лист3" sheetId="3" r:id="rId1"/>
  </sheets>
  <definedNames>
    <definedName name="_xlnm._FilterDatabase" localSheetId="0" hidden="1">Лист3!$A$8:$M$45</definedName>
  </definedNames>
  <calcPr calcId="162913"/>
</workbook>
</file>

<file path=xl/calcChain.xml><?xml version="1.0" encoding="utf-8"?>
<calcChain xmlns="http://schemas.openxmlformats.org/spreadsheetml/2006/main">
  <c r="I42" i="3" l="1"/>
  <c r="I43" i="3"/>
  <c r="I44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K45" i="3"/>
  <c r="H44" i="3" l="1"/>
  <c r="H20" i="3" l="1"/>
  <c r="I20" i="3"/>
  <c r="I21" i="3" l="1"/>
  <c r="I23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H21" i="3"/>
  <c r="H23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I25" i="3"/>
  <c r="I24" i="3"/>
  <c r="H22" i="3"/>
  <c r="I22" i="3" l="1"/>
  <c r="H24" i="3"/>
  <c r="H25" i="3"/>
  <c r="J19" i="3"/>
  <c r="I19" i="3"/>
  <c r="H19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I45" i="3" l="1"/>
  <c r="H45" i="3"/>
  <c r="J45" i="3"/>
  <c r="E48" i="3" s="1"/>
  <c r="E47" i="3" l="1"/>
</calcChain>
</file>

<file path=xl/sharedStrings.xml><?xml version="1.0" encoding="utf-8"?>
<sst xmlns="http://schemas.openxmlformats.org/spreadsheetml/2006/main" count="192" uniqueCount="81">
  <si>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</si>
  <si>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</si>
  <si>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</si>
  <si>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</si>
  <si>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</si>
  <si>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</si>
  <si>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</si>
  <si>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</si>
  <si>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</si>
  <si>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</si>
  <si>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</si>
  <si>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</si>
  <si>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</si>
  <si>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</si>
  <si>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</si>
  <si>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</si>
  <si>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</si>
  <si>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</si>
  <si>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Итого сумма без НДС составляет/ Total amount excluding VAT</t>
  </si>
  <si>
    <t>необходимо заполнить</t>
  </si>
  <si>
    <t>EA</t>
  </si>
  <si>
    <t xml:space="preserve">Начальная минимальная СУММА, тенге.,без учета НДС / Initial minimum  price excl VAT, KZT </t>
  </si>
  <si>
    <t>KZT</t>
  </si>
  <si>
    <t xml:space="preserve">Итого НДС (12%) составляет / Total Vat  (12%) </t>
  </si>
  <si>
    <t>Условия поставки: вывоз со склада Склад  060700, Республика Казахстан, Атырауская область, Махамбетский район, сельский округ Алмалы, село Береке, дачное общество Умс-99,  ч. 2, НПС «Атырау».
ENG: Republic of Kazakhstan, 060700, Atyrau Oblast, Makhambetsky District, Almaly Rural District, Bereke Settlement, d.o. Ums-99, bl. 2, Atyrau PS.</t>
  </si>
  <si>
    <t>ВР</t>
  </si>
  <si>
    <t>Начальная минимальная СУММА, тенге. с учетом НДС 12% / Initial minimum price incl VAT 12, KZT</t>
  </si>
  <si>
    <t>1.</t>
  </si>
  <si>
    <t xml:space="preserve">2.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</si>
  <si>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3.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</si>
  <si>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r>
      <t xml:space="preserve">Сумма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тенге/ Price excl VAT, KZT</t>
    </r>
  </si>
  <si>
    <t>Начальная минимальная ЦЕНА, тенге. с учетом НДС 12% / Initial minimum price incl VAT 12, KZT</t>
  </si>
  <si>
    <t>Машинка для безогневой резки труб МТР325-1420 'Волжанка-2'</t>
  </si>
  <si>
    <t>Прибор компенсации намагниченности трубопроводов ПКНТ 10/12</t>
  </si>
  <si>
    <t>Прорезывающее устройство 'Пиранья' АКВ 103</t>
  </si>
  <si>
    <t>Прорезывающее устройство АКВ 101 'Малютка'</t>
  </si>
  <si>
    <t>Низкочастотный локатор</t>
  </si>
  <si>
    <t>Устройство прорезное АКВ-101 «Малютка»</t>
  </si>
  <si>
    <t>FA02419       FNO-01330</t>
  </si>
  <si>
    <t>FA02420       FNO-01331</t>
  </si>
  <si>
    <t>FA02421      FNO-01332</t>
  </si>
  <si>
    <t>FA02426      FNO-01335</t>
  </si>
  <si>
    <t>FA02429      FNO-01338</t>
  </si>
  <si>
    <t>FA02430       FNO-01339</t>
  </si>
  <si>
    <t>FA02431      FNO-01340</t>
  </si>
  <si>
    <t>FA02432      FNO-01341</t>
  </si>
  <si>
    <t>FA03598      FNO-02485</t>
  </si>
  <si>
    <t>FA05707      FNO-05061</t>
  </si>
  <si>
    <t>FA05708      FNO-05062</t>
  </si>
  <si>
    <t>Республика Казахстан, Атырауская область, Махамбетский район, сельский округ Алмалы, село Береке, дачное общество Умс-99,  ч. 2, НПС «Атырау».</t>
  </si>
  <si>
    <t xml:space="preserve">Покупатель не имеет претензий к качеству Товара. </t>
  </si>
  <si>
    <t>Допускается предоставление Предложения Покупателя на любое количество единиц оборудования</t>
  </si>
  <si>
    <t>МЕРА ЭЛЕКТРИЧЕСКОГО СОПРОТИВЛЕНИЯ  Р331:100000 ОМ</t>
  </si>
  <si>
    <t>ТЕРМОМЕТР KESSLER 1/51C 0,1DIV 76MM</t>
  </si>
  <si>
    <t>МЕРА ЭЛЕКТРИЧЕСКОГО СОПРОТИВЛЕНИЯ Р321:0,1 ОМ</t>
  </si>
  <si>
    <t>Трансформатор питания TR 380/220, 65VA, 50/60 Hz</t>
  </si>
  <si>
    <t>Термометр ASTM 7C, -2...+300°С</t>
  </si>
  <si>
    <t>МОДУЛЬ ДИСПЛЕЯ AVV Solartron-7925 ***Закупались на проект. Больше закупаться не будут***</t>
  </si>
  <si>
    <t>Счетчик активной энергии САУ 4, Габариты(мм) 215х175х130, масса 3,3кг</t>
  </si>
  <si>
    <t>ТОЧЕЧНО-МАТРИЧНЫЙ ПРИНТЕР</t>
  </si>
  <si>
    <t>СЧЕТЧИК ZE68IIMA</t>
  </si>
  <si>
    <t>МЕРА ЭЛЕКТРИЧЕСКОГО СОПРОТИВЛЕНИЯ  Р331:100 ОМ</t>
  </si>
  <si>
    <t>МЕРА ЭЛЕКТРИЧЕСКОГО СОПРОТИВЛЕНИЯ Р321:1,0 ОМ</t>
  </si>
  <si>
    <t>РЕЗИСТОР МЕТАЛЛОПЛЁНОЧНЫЙ 60.4KOHM,1/4W,1%</t>
  </si>
  <si>
    <t>МЕРА ЭЛЕКТРИЧЕСКОГО СОПРОТИВЛЕНИЯ Р321:10 ОМ</t>
  </si>
  <si>
    <t>СЧЕТЧИК F 687700BIHM</t>
  </si>
  <si>
    <t>Датчик вибрации 330174-03-08-10-02-05</t>
  </si>
  <si>
    <t>ДАТЧИК ТЕМПЕРАТУРЫ ,ГЛУБИНА ПОГРУЖЕНИЯ-450 мм,УДЛИНИТЕЛЬ 80 мм,МОНТАЖНАЯ РЕЗЬБА 3/4"  (ЭМЭРСОН ПРОЦЕС МЕНЕДЖМЕНТ ЭГ)</t>
  </si>
  <si>
    <t>ТЕРМОМЕТР  СОПРОТИВЛЕНИЯ 0065D21R0080D0115T40EDV11....</t>
  </si>
  <si>
    <t>МЕРА ЭЛЕКТРИЧЕСКОГО СОПРОТИВЛЕНИЯ  Р331:10000 ОМ</t>
  </si>
  <si>
    <t>МАГАЗИН СОПРОТИВЛЕНИЙ Р4833</t>
  </si>
  <si>
    <t>МОДУЛЬ ПИТАНИЯ CVV Solartron-7925 ***Закупались на проект. Больше закупаться не будут***</t>
  </si>
  <si>
    <t>МЕРА ЭЛЕКТРИЧЕСКОГО СОПРОТИВЛЕНИЯ  Р331:1000 ОМ</t>
  </si>
  <si>
    <t>РЕЗИСТОР МЕТАЛЛОПЛЁНОЧНЫЙ 12.1 KOHM,1/4W,1%</t>
  </si>
  <si>
    <t>МЕРА ЭЛЕКТРИЧЕСКОГО СОПРОТИВЛЕНИЯ Р310:0,001 ОМ</t>
  </si>
  <si>
    <t>O86</t>
  </si>
  <si>
    <t>FA04571</t>
  </si>
  <si>
    <t>Водометный двигатель Mercury 65ELPTO Jet мощность 90 л/сил(66.2 кВт)  раб.объём цилиндра 1385.8 см3</t>
  </si>
  <si>
    <t>МЕРА ЭЛЕКТРИЧЕСКОГО СОПРОТИВЛЕНИЯ Р310:0,01 ОМ</t>
  </si>
  <si>
    <t>Закупка № 0213-PROC-2020 / Purchase №0213-PROC-2020</t>
  </si>
  <si>
    <r>
      <t xml:space="preserve">Сумма </t>
    </r>
    <r>
      <rPr>
        <b/>
        <u/>
        <sz val="13"/>
        <rFont val="Times New Roman"/>
        <family val="1"/>
        <charset val="204"/>
      </rPr>
      <t>с НДС 12%</t>
    </r>
    <r>
      <rPr>
        <b/>
        <sz val="13"/>
        <rFont val="Times New Roman"/>
        <family val="1"/>
        <charset val="204"/>
      </rPr>
      <t>, тенге/ Price  incl VAT 12%, KZT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</si>
</sst>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4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Arial Cyr"/>
      <charset val="204"/>
    </font>
    <font>
      <b/>
      <u/>
      <sz val="13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47">
    <xf numFmtId="0" fontId="0" fillId="0" borderId="0" xfId="0"/>
    <xf numFmtId="0" fontId="10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18" fillId="0" borderId="1" xfId="0" applyFont="1" applyFill="1" applyBorder="1" applyAlignment="1">
      <alignment horizontal="center" vertical="center"/>
    </xf>
    <xf numFmtId="164" fontId="10" fillId="0" borderId="1" xfId="2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164" fontId="19" fillId="0" borderId="1" xfId="2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vertical="center"/>
    </xf>
    <xf numFmtId="0" fontId="3" fillId="0" borderId="0" xfId="0" applyFont="1" applyFill="1"/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164" fontId="1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15" fillId="2" borderId="0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164" fontId="11" fillId="2" borderId="1" xfId="2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12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topLeftCell="A9" zoomScale="55" zoomScaleNormal="55" workbookViewId="0">
      <selection activeCell="D16" sqref="D16"/>
    </sheetView>
  </sheetViews>
  <sheetFormatPr defaultRowHeight="15" x14ac:dyDescent="0.25"/>
  <cols>
    <col min="1" max="1" width="6.42578125" style="10" customWidth="1"/>
    <col min="2" max="2" width="18.28515625" style="10" bestFit="1" customWidth="1"/>
    <col min="3" max="3" width="9.85546875" style="10" customWidth="1"/>
    <col min="4" max="4" width="82.5703125" style="10" customWidth="1"/>
    <col min="5" max="5" width="9.85546875" style="10" customWidth="1"/>
    <col min="6" max="6" width="15.28515625" style="10" customWidth="1"/>
    <col min="7" max="7" width="21.85546875" style="10" customWidth="1"/>
    <col min="8" max="9" width="22.28515625" style="10" customWidth="1"/>
    <col min="10" max="10" width="27.28515625" style="10" customWidth="1"/>
    <col min="11" max="11" width="32.42578125" style="10" customWidth="1"/>
    <col min="12" max="12" width="13.5703125" style="10" customWidth="1"/>
    <col min="13" max="13" width="48.140625" style="10" customWidth="1"/>
    <col min="14" max="16384" width="9.140625" style="10"/>
  </cols>
  <sheetData>
    <row r="1" spans="1:13" ht="21" x14ac:dyDescent="0.35">
      <c r="A1" s="11" t="s">
        <v>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0.25" x14ac:dyDescent="0.25">
      <c r="A2" s="38" t="s">
        <v>13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0.25" x14ac:dyDescent="0.25">
      <c r="A3" s="38" t="s">
        <v>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20.25" x14ac:dyDescent="0.25">
      <c r="A4" s="39" t="s">
        <v>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t="20.25" x14ac:dyDescent="0.25">
      <c r="A5" s="40" t="s">
        <v>14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20.25" x14ac:dyDescent="0.25">
      <c r="A6" s="40" t="s">
        <v>79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ht="21" x14ac:dyDescent="0.35">
      <c r="A7" s="13"/>
      <c r="B7" s="14"/>
      <c r="C7" s="14"/>
      <c r="D7" s="14"/>
      <c r="E7" s="14"/>
      <c r="F7" s="14"/>
      <c r="G7" s="14"/>
      <c r="H7" s="14"/>
      <c r="I7" s="14"/>
      <c r="J7" s="2"/>
      <c r="K7" s="28" t="s">
        <v>19</v>
      </c>
      <c r="L7" s="15"/>
      <c r="M7" s="15"/>
    </row>
    <row r="8" spans="1:13" ht="139.15" customHeight="1" x14ac:dyDescent="0.25">
      <c r="A8" s="16" t="s">
        <v>7</v>
      </c>
      <c r="B8" s="16" t="s">
        <v>16</v>
      </c>
      <c r="C8" s="16" t="s">
        <v>3</v>
      </c>
      <c r="D8" s="16" t="s">
        <v>4</v>
      </c>
      <c r="E8" s="16" t="s">
        <v>1</v>
      </c>
      <c r="F8" s="16" t="s">
        <v>8</v>
      </c>
      <c r="G8" s="16" t="s">
        <v>31</v>
      </c>
      <c r="H8" s="16" t="s">
        <v>21</v>
      </c>
      <c r="I8" s="16" t="s">
        <v>26</v>
      </c>
      <c r="J8" s="16" t="s">
        <v>30</v>
      </c>
      <c r="K8" s="29" t="s">
        <v>80</v>
      </c>
      <c r="L8" s="16" t="s">
        <v>6</v>
      </c>
      <c r="M8" s="16" t="s">
        <v>17</v>
      </c>
    </row>
    <row r="9" spans="1:13" ht="33" x14ac:dyDescent="0.25">
      <c r="A9" s="16">
        <v>1</v>
      </c>
      <c r="B9" s="6" t="s">
        <v>38</v>
      </c>
      <c r="C9" s="1" t="s">
        <v>25</v>
      </c>
      <c r="D9" s="7" t="s">
        <v>32</v>
      </c>
      <c r="E9" s="3" t="s">
        <v>20</v>
      </c>
      <c r="F9" s="9">
        <v>1</v>
      </c>
      <c r="G9" s="8">
        <v>71209</v>
      </c>
      <c r="H9" s="5">
        <f t="shared" ref="H9:H19" si="0">G9/112*100*F9</f>
        <v>63579.46428571429</v>
      </c>
      <c r="I9" s="5">
        <f t="shared" ref="I9:I19" si="1">G9*F9</f>
        <v>71209</v>
      </c>
      <c r="J9" s="4">
        <f t="shared" ref="J9:J44" si="2">K9*100/112</f>
        <v>0</v>
      </c>
      <c r="K9" s="30"/>
      <c r="L9" s="1" t="s">
        <v>22</v>
      </c>
      <c r="M9" s="41" t="s">
        <v>49</v>
      </c>
    </row>
    <row r="10" spans="1:13" ht="33" x14ac:dyDescent="0.25">
      <c r="A10" s="16">
        <v>2</v>
      </c>
      <c r="B10" s="6" t="s">
        <v>39</v>
      </c>
      <c r="C10" s="1" t="s">
        <v>25</v>
      </c>
      <c r="D10" s="7" t="s">
        <v>32</v>
      </c>
      <c r="E10" s="3" t="s">
        <v>20</v>
      </c>
      <c r="F10" s="9">
        <v>1</v>
      </c>
      <c r="G10" s="8">
        <v>71209</v>
      </c>
      <c r="H10" s="5">
        <f t="shared" si="0"/>
        <v>63579.46428571429</v>
      </c>
      <c r="I10" s="5">
        <f t="shared" si="1"/>
        <v>71209</v>
      </c>
      <c r="J10" s="4">
        <f t="shared" si="2"/>
        <v>0</v>
      </c>
      <c r="K10" s="30"/>
      <c r="L10" s="1" t="s">
        <v>22</v>
      </c>
      <c r="M10" s="41"/>
    </row>
    <row r="11" spans="1:13" ht="33" x14ac:dyDescent="0.25">
      <c r="A11" s="16">
        <v>3</v>
      </c>
      <c r="B11" s="6" t="s">
        <v>40</v>
      </c>
      <c r="C11" s="1" t="s">
        <v>25</v>
      </c>
      <c r="D11" s="7" t="s">
        <v>32</v>
      </c>
      <c r="E11" s="3" t="s">
        <v>20</v>
      </c>
      <c r="F11" s="9">
        <v>1</v>
      </c>
      <c r="G11" s="8">
        <v>71209</v>
      </c>
      <c r="H11" s="5">
        <f t="shared" si="0"/>
        <v>63579.46428571429</v>
      </c>
      <c r="I11" s="5">
        <f t="shared" si="1"/>
        <v>71209</v>
      </c>
      <c r="J11" s="4">
        <f t="shared" si="2"/>
        <v>0</v>
      </c>
      <c r="K11" s="30"/>
      <c r="L11" s="1" t="s">
        <v>22</v>
      </c>
      <c r="M11" s="41"/>
    </row>
    <row r="12" spans="1:13" ht="33" x14ac:dyDescent="0.25">
      <c r="A12" s="16">
        <v>4</v>
      </c>
      <c r="B12" s="6" t="s">
        <v>41</v>
      </c>
      <c r="C12" s="1" t="s">
        <v>25</v>
      </c>
      <c r="D12" s="7" t="s">
        <v>33</v>
      </c>
      <c r="E12" s="3" t="s">
        <v>20</v>
      </c>
      <c r="F12" s="9">
        <v>1</v>
      </c>
      <c r="G12" s="8">
        <v>18399</v>
      </c>
      <c r="H12" s="5">
        <f t="shared" si="0"/>
        <v>16427.678571428572</v>
      </c>
      <c r="I12" s="5">
        <f t="shared" si="1"/>
        <v>18399</v>
      </c>
      <c r="J12" s="4">
        <f t="shared" si="2"/>
        <v>0</v>
      </c>
      <c r="K12" s="30"/>
      <c r="L12" s="1" t="s">
        <v>22</v>
      </c>
      <c r="M12" s="41"/>
    </row>
    <row r="13" spans="1:13" ht="33" x14ac:dyDescent="0.25">
      <c r="A13" s="16">
        <v>5</v>
      </c>
      <c r="B13" s="6" t="s">
        <v>42</v>
      </c>
      <c r="C13" s="1" t="s">
        <v>25</v>
      </c>
      <c r="D13" s="7" t="s">
        <v>34</v>
      </c>
      <c r="E13" s="3" t="s">
        <v>20</v>
      </c>
      <c r="F13" s="9">
        <v>1</v>
      </c>
      <c r="G13" s="8">
        <v>281781</v>
      </c>
      <c r="H13" s="5">
        <f t="shared" si="0"/>
        <v>251590.17857142858</v>
      </c>
      <c r="I13" s="5">
        <f t="shared" si="1"/>
        <v>281781</v>
      </c>
      <c r="J13" s="4">
        <f t="shared" si="2"/>
        <v>0</v>
      </c>
      <c r="K13" s="30"/>
      <c r="L13" s="1" t="s">
        <v>22</v>
      </c>
      <c r="M13" s="41"/>
    </row>
    <row r="14" spans="1:13" ht="33" x14ac:dyDescent="0.25">
      <c r="A14" s="16">
        <v>6</v>
      </c>
      <c r="B14" s="6" t="s">
        <v>43</v>
      </c>
      <c r="C14" s="1" t="s">
        <v>25</v>
      </c>
      <c r="D14" s="7" t="s">
        <v>34</v>
      </c>
      <c r="E14" s="3" t="s">
        <v>20</v>
      </c>
      <c r="F14" s="9">
        <v>1</v>
      </c>
      <c r="G14" s="8">
        <v>281781</v>
      </c>
      <c r="H14" s="5">
        <f t="shared" si="0"/>
        <v>251590.17857142858</v>
      </c>
      <c r="I14" s="5">
        <f t="shared" si="1"/>
        <v>281781</v>
      </c>
      <c r="J14" s="4">
        <f t="shared" si="2"/>
        <v>0</v>
      </c>
      <c r="K14" s="30"/>
      <c r="L14" s="1" t="s">
        <v>22</v>
      </c>
      <c r="M14" s="41"/>
    </row>
    <row r="15" spans="1:13" ht="33" x14ac:dyDescent="0.25">
      <c r="A15" s="16">
        <v>7</v>
      </c>
      <c r="B15" s="6" t="s">
        <v>44</v>
      </c>
      <c r="C15" s="1" t="s">
        <v>25</v>
      </c>
      <c r="D15" s="7" t="s">
        <v>35</v>
      </c>
      <c r="E15" s="3" t="s">
        <v>20</v>
      </c>
      <c r="F15" s="9">
        <v>1</v>
      </c>
      <c r="G15" s="8">
        <v>281781</v>
      </c>
      <c r="H15" s="5">
        <f t="shared" si="0"/>
        <v>251590.17857142858</v>
      </c>
      <c r="I15" s="5">
        <f t="shared" si="1"/>
        <v>281781</v>
      </c>
      <c r="J15" s="4">
        <f t="shared" si="2"/>
        <v>0</v>
      </c>
      <c r="K15" s="30"/>
      <c r="L15" s="1" t="s">
        <v>22</v>
      </c>
      <c r="M15" s="41"/>
    </row>
    <row r="16" spans="1:13" ht="33" x14ac:dyDescent="0.25">
      <c r="A16" s="16">
        <v>8</v>
      </c>
      <c r="B16" s="6" t="s">
        <v>45</v>
      </c>
      <c r="C16" s="1" t="s">
        <v>25</v>
      </c>
      <c r="D16" s="7" t="s">
        <v>35</v>
      </c>
      <c r="E16" s="3" t="s">
        <v>20</v>
      </c>
      <c r="F16" s="9">
        <v>1</v>
      </c>
      <c r="G16" s="8">
        <v>281781</v>
      </c>
      <c r="H16" s="5">
        <f t="shared" si="0"/>
        <v>251590.17857142858</v>
      </c>
      <c r="I16" s="5">
        <f t="shared" si="1"/>
        <v>281781</v>
      </c>
      <c r="J16" s="4">
        <f t="shared" si="2"/>
        <v>0</v>
      </c>
      <c r="K16" s="30"/>
      <c r="L16" s="1" t="s">
        <v>22</v>
      </c>
      <c r="M16" s="41"/>
    </row>
    <row r="17" spans="1:13" ht="33" x14ac:dyDescent="0.25">
      <c r="A17" s="16">
        <v>9</v>
      </c>
      <c r="B17" s="6" t="s">
        <v>46</v>
      </c>
      <c r="C17" s="1" t="s">
        <v>25</v>
      </c>
      <c r="D17" s="7" t="s">
        <v>36</v>
      </c>
      <c r="E17" s="3" t="s">
        <v>20</v>
      </c>
      <c r="F17" s="9">
        <v>1</v>
      </c>
      <c r="G17" s="8">
        <v>7629</v>
      </c>
      <c r="H17" s="5">
        <f t="shared" si="0"/>
        <v>6811.6071428571431</v>
      </c>
      <c r="I17" s="5">
        <f t="shared" si="1"/>
        <v>7629</v>
      </c>
      <c r="J17" s="4">
        <f t="shared" si="2"/>
        <v>0</v>
      </c>
      <c r="K17" s="30"/>
      <c r="L17" s="1" t="s">
        <v>22</v>
      </c>
      <c r="M17" s="41"/>
    </row>
    <row r="18" spans="1:13" ht="33" x14ac:dyDescent="0.25">
      <c r="A18" s="16">
        <v>10</v>
      </c>
      <c r="B18" s="6" t="s">
        <v>47</v>
      </c>
      <c r="C18" s="1" t="s">
        <v>25</v>
      </c>
      <c r="D18" s="7" t="s">
        <v>37</v>
      </c>
      <c r="E18" s="3" t="s">
        <v>20</v>
      </c>
      <c r="F18" s="9">
        <v>1</v>
      </c>
      <c r="G18" s="8">
        <v>281781</v>
      </c>
      <c r="H18" s="5">
        <f t="shared" si="0"/>
        <v>251590.17857142858</v>
      </c>
      <c r="I18" s="5">
        <f t="shared" si="1"/>
        <v>281781</v>
      </c>
      <c r="J18" s="4">
        <f t="shared" si="2"/>
        <v>0</v>
      </c>
      <c r="K18" s="30"/>
      <c r="L18" s="1" t="s">
        <v>22</v>
      </c>
      <c r="M18" s="41"/>
    </row>
    <row r="19" spans="1:13" ht="33" x14ac:dyDescent="0.25">
      <c r="A19" s="16">
        <v>11</v>
      </c>
      <c r="B19" s="6" t="s">
        <v>48</v>
      </c>
      <c r="C19" s="1" t="s">
        <v>25</v>
      </c>
      <c r="D19" s="7" t="s">
        <v>37</v>
      </c>
      <c r="E19" s="3" t="s">
        <v>20</v>
      </c>
      <c r="F19" s="9">
        <v>1</v>
      </c>
      <c r="G19" s="8">
        <v>281781</v>
      </c>
      <c r="H19" s="5">
        <f t="shared" si="0"/>
        <v>251590.17857142858</v>
      </c>
      <c r="I19" s="5">
        <f t="shared" si="1"/>
        <v>281781</v>
      </c>
      <c r="J19" s="4">
        <f t="shared" si="2"/>
        <v>0</v>
      </c>
      <c r="K19" s="30"/>
      <c r="L19" s="1" t="s">
        <v>22</v>
      </c>
      <c r="M19" s="41"/>
    </row>
    <row r="20" spans="1:13" ht="36" customHeight="1" x14ac:dyDescent="0.25">
      <c r="A20" s="16">
        <v>12</v>
      </c>
      <c r="B20" s="6" t="s">
        <v>76</v>
      </c>
      <c r="C20" s="1" t="s">
        <v>25</v>
      </c>
      <c r="D20" s="7" t="s">
        <v>77</v>
      </c>
      <c r="E20" s="3" t="s">
        <v>20</v>
      </c>
      <c r="F20" s="9">
        <v>1</v>
      </c>
      <c r="G20" s="8">
        <v>92559</v>
      </c>
      <c r="H20" s="5">
        <f>G20/112*100*F20</f>
        <v>82641.96428571429</v>
      </c>
      <c r="I20" s="5">
        <f>G20*F20</f>
        <v>92559</v>
      </c>
      <c r="J20" s="4">
        <f t="shared" si="2"/>
        <v>0</v>
      </c>
      <c r="K20" s="30"/>
      <c r="L20" s="1" t="s">
        <v>22</v>
      </c>
      <c r="M20" s="41"/>
    </row>
    <row r="21" spans="1:13" ht="35.25" customHeight="1" x14ac:dyDescent="0.25">
      <c r="A21" s="16">
        <v>13</v>
      </c>
      <c r="B21" s="6">
        <v>1016687</v>
      </c>
      <c r="C21" s="1" t="s">
        <v>25</v>
      </c>
      <c r="D21" s="7" t="s">
        <v>52</v>
      </c>
      <c r="E21" s="3" t="s">
        <v>20</v>
      </c>
      <c r="F21" s="9">
        <v>1</v>
      </c>
      <c r="G21" s="8">
        <v>350</v>
      </c>
      <c r="H21" s="5">
        <f t="shared" ref="H21:H44" si="3">G21/112*100*F21</f>
        <v>312.5</v>
      </c>
      <c r="I21" s="5">
        <f t="shared" ref="I21:I44" si="4">G21*F21</f>
        <v>350</v>
      </c>
      <c r="J21" s="4">
        <f t="shared" si="2"/>
        <v>0</v>
      </c>
      <c r="K21" s="30"/>
      <c r="L21" s="1" t="s">
        <v>22</v>
      </c>
      <c r="M21" s="41"/>
    </row>
    <row r="22" spans="1:13" ht="35.25" customHeight="1" x14ac:dyDescent="0.25">
      <c r="A22" s="16">
        <v>14</v>
      </c>
      <c r="B22" s="6">
        <v>1016729</v>
      </c>
      <c r="C22" s="1" t="s">
        <v>25</v>
      </c>
      <c r="D22" s="7" t="s">
        <v>53</v>
      </c>
      <c r="E22" s="3" t="s">
        <v>20</v>
      </c>
      <c r="F22" s="9">
        <v>5</v>
      </c>
      <c r="G22" s="8">
        <v>457</v>
      </c>
      <c r="H22" s="5">
        <f t="shared" si="3"/>
        <v>2040.1785714285716</v>
      </c>
      <c r="I22" s="5">
        <f t="shared" si="4"/>
        <v>2285</v>
      </c>
      <c r="J22" s="4">
        <f t="shared" si="2"/>
        <v>0</v>
      </c>
      <c r="K22" s="30"/>
      <c r="L22" s="1" t="s">
        <v>22</v>
      </c>
      <c r="M22" s="41"/>
    </row>
    <row r="23" spans="1:13" ht="35.25" customHeight="1" x14ac:dyDescent="0.25">
      <c r="A23" s="16">
        <v>15</v>
      </c>
      <c r="B23" s="6">
        <v>1016647</v>
      </c>
      <c r="C23" s="1" t="s">
        <v>25</v>
      </c>
      <c r="D23" s="7" t="s">
        <v>54</v>
      </c>
      <c r="E23" s="3" t="s">
        <v>20</v>
      </c>
      <c r="F23" s="9">
        <v>1</v>
      </c>
      <c r="G23" s="8">
        <v>350</v>
      </c>
      <c r="H23" s="5">
        <f t="shared" si="3"/>
        <v>312.5</v>
      </c>
      <c r="I23" s="5">
        <f t="shared" si="4"/>
        <v>350</v>
      </c>
      <c r="J23" s="4">
        <f t="shared" si="2"/>
        <v>0</v>
      </c>
      <c r="K23" s="30"/>
      <c r="L23" s="1" t="s">
        <v>22</v>
      </c>
      <c r="M23" s="41"/>
    </row>
    <row r="24" spans="1:13" ht="35.25" customHeight="1" x14ac:dyDescent="0.25">
      <c r="A24" s="16">
        <v>16</v>
      </c>
      <c r="B24" s="6">
        <v>1000288</v>
      </c>
      <c r="C24" s="1" t="s">
        <v>25</v>
      </c>
      <c r="D24" s="7" t="s">
        <v>55</v>
      </c>
      <c r="E24" s="3" t="s">
        <v>20</v>
      </c>
      <c r="F24" s="9">
        <v>2</v>
      </c>
      <c r="G24" s="8">
        <v>220</v>
      </c>
      <c r="H24" s="5">
        <f t="shared" si="3"/>
        <v>392.85714285714283</v>
      </c>
      <c r="I24" s="5">
        <f t="shared" si="4"/>
        <v>440</v>
      </c>
      <c r="J24" s="4">
        <f t="shared" si="2"/>
        <v>0</v>
      </c>
      <c r="K24" s="30"/>
      <c r="L24" s="1" t="s">
        <v>22</v>
      </c>
      <c r="M24" s="41"/>
    </row>
    <row r="25" spans="1:13" ht="35.25" customHeight="1" x14ac:dyDescent="0.25">
      <c r="A25" s="16">
        <v>17</v>
      </c>
      <c r="B25" s="6">
        <v>1010523</v>
      </c>
      <c r="C25" s="1" t="s">
        <v>25</v>
      </c>
      <c r="D25" s="7" t="s">
        <v>56</v>
      </c>
      <c r="E25" s="3" t="s">
        <v>20</v>
      </c>
      <c r="F25" s="9">
        <v>2</v>
      </c>
      <c r="G25" s="8">
        <v>302</v>
      </c>
      <c r="H25" s="5">
        <f t="shared" si="3"/>
        <v>539.28571428571433</v>
      </c>
      <c r="I25" s="5">
        <f t="shared" si="4"/>
        <v>604</v>
      </c>
      <c r="J25" s="4">
        <f t="shared" si="2"/>
        <v>0</v>
      </c>
      <c r="K25" s="30"/>
      <c r="L25" s="1" t="s">
        <v>22</v>
      </c>
      <c r="M25" s="41"/>
    </row>
    <row r="26" spans="1:13" ht="35.25" customHeight="1" x14ac:dyDescent="0.25">
      <c r="A26" s="16">
        <v>18</v>
      </c>
      <c r="B26" s="6">
        <v>1013436</v>
      </c>
      <c r="C26" s="1" t="s">
        <v>25</v>
      </c>
      <c r="D26" s="7" t="s">
        <v>57</v>
      </c>
      <c r="E26" s="3" t="s">
        <v>20</v>
      </c>
      <c r="F26" s="9">
        <v>1</v>
      </c>
      <c r="G26" s="8">
        <v>128</v>
      </c>
      <c r="H26" s="5">
        <f t="shared" si="3"/>
        <v>114.28571428571428</v>
      </c>
      <c r="I26" s="5">
        <f t="shared" si="4"/>
        <v>128</v>
      </c>
      <c r="J26" s="4">
        <f t="shared" si="2"/>
        <v>0</v>
      </c>
      <c r="K26" s="30"/>
      <c r="L26" s="1" t="s">
        <v>22</v>
      </c>
      <c r="M26" s="41"/>
    </row>
    <row r="27" spans="1:13" ht="35.25" customHeight="1" x14ac:dyDescent="0.25">
      <c r="A27" s="16">
        <v>19</v>
      </c>
      <c r="B27" s="6">
        <v>1006057</v>
      </c>
      <c r="C27" s="1" t="s">
        <v>25</v>
      </c>
      <c r="D27" s="7" t="s">
        <v>58</v>
      </c>
      <c r="E27" s="3" t="s">
        <v>20</v>
      </c>
      <c r="F27" s="9">
        <v>3</v>
      </c>
      <c r="G27" s="8">
        <v>364</v>
      </c>
      <c r="H27" s="5">
        <f t="shared" si="3"/>
        <v>975</v>
      </c>
      <c r="I27" s="5">
        <f t="shared" si="4"/>
        <v>1092</v>
      </c>
      <c r="J27" s="4">
        <f t="shared" si="2"/>
        <v>0</v>
      </c>
      <c r="K27" s="30"/>
      <c r="L27" s="1" t="s">
        <v>22</v>
      </c>
      <c r="M27" s="41"/>
    </row>
    <row r="28" spans="1:13" ht="35.25" customHeight="1" x14ac:dyDescent="0.25">
      <c r="A28" s="16">
        <v>20</v>
      </c>
      <c r="B28" s="6">
        <v>1013412</v>
      </c>
      <c r="C28" s="1" t="s">
        <v>25</v>
      </c>
      <c r="D28" s="7" t="s">
        <v>59</v>
      </c>
      <c r="E28" s="3" t="s">
        <v>20</v>
      </c>
      <c r="F28" s="9">
        <v>2</v>
      </c>
      <c r="G28" s="8">
        <v>7022</v>
      </c>
      <c r="H28" s="5">
        <f t="shared" si="3"/>
        <v>12539.285714285714</v>
      </c>
      <c r="I28" s="5">
        <f t="shared" si="4"/>
        <v>14044</v>
      </c>
      <c r="J28" s="4">
        <f t="shared" si="2"/>
        <v>0</v>
      </c>
      <c r="K28" s="30"/>
      <c r="L28" s="1" t="s">
        <v>22</v>
      </c>
      <c r="M28" s="41"/>
    </row>
    <row r="29" spans="1:13" ht="35.25" customHeight="1" x14ac:dyDescent="0.25">
      <c r="A29" s="16">
        <v>21</v>
      </c>
      <c r="B29" s="6">
        <v>1016225</v>
      </c>
      <c r="C29" s="1" t="s">
        <v>25</v>
      </c>
      <c r="D29" s="7" t="s">
        <v>60</v>
      </c>
      <c r="E29" s="3" t="s">
        <v>20</v>
      </c>
      <c r="F29" s="9">
        <v>2</v>
      </c>
      <c r="G29" s="8">
        <v>310</v>
      </c>
      <c r="H29" s="5">
        <f t="shared" si="3"/>
        <v>553.57142857142856</v>
      </c>
      <c r="I29" s="5">
        <f t="shared" si="4"/>
        <v>620</v>
      </c>
      <c r="J29" s="4">
        <f t="shared" si="2"/>
        <v>0</v>
      </c>
      <c r="K29" s="30"/>
      <c r="L29" s="1" t="s">
        <v>22</v>
      </c>
      <c r="M29" s="41"/>
    </row>
    <row r="30" spans="1:13" ht="35.25" customHeight="1" x14ac:dyDescent="0.25">
      <c r="A30" s="16">
        <v>22</v>
      </c>
      <c r="B30" s="6">
        <v>1016683</v>
      </c>
      <c r="C30" s="1" t="s">
        <v>25</v>
      </c>
      <c r="D30" s="7" t="s">
        <v>61</v>
      </c>
      <c r="E30" s="3" t="s">
        <v>20</v>
      </c>
      <c r="F30" s="9">
        <v>1</v>
      </c>
      <c r="G30" s="8">
        <v>280</v>
      </c>
      <c r="H30" s="5">
        <f t="shared" si="3"/>
        <v>250</v>
      </c>
      <c r="I30" s="5">
        <f t="shared" si="4"/>
        <v>280</v>
      </c>
      <c r="J30" s="4">
        <f t="shared" si="2"/>
        <v>0</v>
      </c>
      <c r="K30" s="30"/>
      <c r="L30" s="1" t="s">
        <v>22</v>
      </c>
      <c r="M30" s="41"/>
    </row>
    <row r="31" spans="1:13" ht="35.25" customHeight="1" x14ac:dyDescent="0.25">
      <c r="A31" s="16">
        <v>23</v>
      </c>
      <c r="B31" s="6">
        <v>1016652</v>
      </c>
      <c r="C31" s="1" t="s">
        <v>25</v>
      </c>
      <c r="D31" s="7" t="s">
        <v>62</v>
      </c>
      <c r="E31" s="3" t="s">
        <v>20</v>
      </c>
      <c r="F31" s="9">
        <v>1</v>
      </c>
      <c r="G31" s="8">
        <v>350</v>
      </c>
      <c r="H31" s="5">
        <f t="shared" si="3"/>
        <v>312.5</v>
      </c>
      <c r="I31" s="5">
        <f t="shared" si="4"/>
        <v>350</v>
      </c>
      <c r="J31" s="4">
        <f t="shared" si="2"/>
        <v>0</v>
      </c>
      <c r="K31" s="30"/>
      <c r="L31" s="1" t="s">
        <v>22</v>
      </c>
      <c r="M31" s="41"/>
    </row>
    <row r="32" spans="1:13" ht="35.25" customHeight="1" x14ac:dyDescent="0.25">
      <c r="A32" s="16">
        <v>24</v>
      </c>
      <c r="B32" s="6">
        <v>1016579</v>
      </c>
      <c r="C32" s="1" t="s">
        <v>25</v>
      </c>
      <c r="D32" s="7" t="s">
        <v>63</v>
      </c>
      <c r="E32" s="3" t="s">
        <v>20</v>
      </c>
      <c r="F32" s="9">
        <v>1</v>
      </c>
      <c r="G32" s="8">
        <v>1</v>
      </c>
      <c r="H32" s="5">
        <f t="shared" si="3"/>
        <v>0.89285714285714279</v>
      </c>
      <c r="I32" s="5">
        <f t="shared" si="4"/>
        <v>1</v>
      </c>
      <c r="J32" s="4">
        <f t="shared" si="2"/>
        <v>0</v>
      </c>
      <c r="K32" s="30"/>
      <c r="L32" s="1" t="s">
        <v>22</v>
      </c>
      <c r="M32" s="41"/>
    </row>
    <row r="33" spans="1:13" ht="35.25" customHeight="1" x14ac:dyDescent="0.25">
      <c r="A33" s="16">
        <v>25</v>
      </c>
      <c r="B33" s="6">
        <v>1016682</v>
      </c>
      <c r="C33" s="1" t="s">
        <v>25</v>
      </c>
      <c r="D33" s="7" t="s">
        <v>64</v>
      </c>
      <c r="E33" s="3" t="s">
        <v>20</v>
      </c>
      <c r="F33" s="9">
        <v>1</v>
      </c>
      <c r="G33" s="8">
        <v>350</v>
      </c>
      <c r="H33" s="5">
        <f t="shared" si="3"/>
        <v>312.5</v>
      </c>
      <c r="I33" s="5">
        <f t="shared" si="4"/>
        <v>350</v>
      </c>
      <c r="J33" s="4">
        <f t="shared" si="2"/>
        <v>0</v>
      </c>
      <c r="K33" s="30"/>
      <c r="L33" s="1" t="s">
        <v>22</v>
      </c>
      <c r="M33" s="41"/>
    </row>
    <row r="34" spans="1:13" ht="35.25" customHeight="1" x14ac:dyDescent="0.25">
      <c r="A34" s="16">
        <v>26</v>
      </c>
      <c r="B34" s="6">
        <v>1016224</v>
      </c>
      <c r="C34" s="1" t="s">
        <v>25</v>
      </c>
      <c r="D34" s="7" t="s">
        <v>65</v>
      </c>
      <c r="E34" s="3" t="s">
        <v>20</v>
      </c>
      <c r="F34" s="9">
        <v>2</v>
      </c>
      <c r="G34" s="8">
        <v>284</v>
      </c>
      <c r="H34" s="5">
        <f t="shared" si="3"/>
        <v>507.14285714285711</v>
      </c>
      <c r="I34" s="5">
        <f t="shared" si="4"/>
        <v>568</v>
      </c>
      <c r="J34" s="4">
        <f t="shared" si="2"/>
        <v>0</v>
      </c>
      <c r="K34" s="30"/>
      <c r="L34" s="1" t="s">
        <v>22</v>
      </c>
      <c r="M34" s="41"/>
    </row>
    <row r="35" spans="1:13" ht="35.25" customHeight="1" x14ac:dyDescent="0.25">
      <c r="A35" s="16">
        <v>27</v>
      </c>
      <c r="B35" s="6">
        <v>1006437</v>
      </c>
      <c r="C35" s="1" t="s">
        <v>25</v>
      </c>
      <c r="D35" s="7" t="s">
        <v>66</v>
      </c>
      <c r="E35" s="3" t="s">
        <v>20</v>
      </c>
      <c r="F35" s="9">
        <v>2</v>
      </c>
      <c r="G35" s="8">
        <v>320</v>
      </c>
      <c r="H35" s="5">
        <f t="shared" si="3"/>
        <v>571.42857142857144</v>
      </c>
      <c r="I35" s="5">
        <f t="shared" si="4"/>
        <v>640</v>
      </c>
      <c r="J35" s="4">
        <f t="shared" si="2"/>
        <v>0</v>
      </c>
      <c r="K35" s="30"/>
      <c r="L35" s="1" t="s">
        <v>22</v>
      </c>
      <c r="M35" s="41"/>
    </row>
    <row r="36" spans="1:13" ht="35.25" customHeight="1" x14ac:dyDescent="0.25">
      <c r="A36" s="16">
        <v>28</v>
      </c>
      <c r="B36" s="6">
        <v>1013456</v>
      </c>
      <c r="C36" s="1" t="s">
        <v>25</v>
      </c>
      <c r="D36" s="7" t="s">
        <v>67</v>
      </c>
      <c r="E36" s="3" t="s">
        <v>20</v>
      </c>
      <c r="F36" s="9">
        <v>1</v>
      </c>
      <c r="G36" s="8">
        <v>481</v>
      </c>
      <c r="H36" s="5">
        <f t="shared" si="3"/>
        <v>429.46428571428567</v>
      </c>
      <c r="I36" s="5">
        <f t="shared" si="4"/>
        <v>481</v>
      </c>
      <c r="J36" s="4">
        <f t="shared" si="2"/>
        <v>0</v>
      </c>
      <c r="K36" s="30"/>
      <c r="L36" s="1" t="s">
        <v>22</v>
      </c>
      <c r="M36" s="41"/>
    </row>
    <row r="37" spans="1:13" ht="35.25" customHeight="1" x14ac:dyDescent="0.25">
      <c r="A37" s="16">
        <v>29</v>
      </c>
      <c r="B37" s="6" t="s">
        <v>75</v>
      </c>
      <c r="C37" s="1" t="s">
        <v>25</v>
      </c>
      <c r="D37" s="7" t="s">
        <v>68</v>
      </c>
      <c r="E37" s="3" t="s">
        <v>20</v>
      </c>
      <c r="F37" s="9">
        <v>1</v>
      </c>
      <c r="G37" s="8">
        <v>740</v>
      </c>
      <c r="H37" s="5">
        <f t="shared" si="3"/>
        <v>660.71428571428567</v>
      </c>
      <c r="I37" s="5">
        <f t="shared" si="4"/>
        <v>740</v>
      </c>
      <c r="J37" s="4">
        <f t="shared" si="2"/>
        <v>0</v>
      </c>
      <c r="K37" s="30"/>
      <c r="L37" s="1" t="s">
        <v>22</v>
      </c>
      <c r="M37" s="41"/>
    </row>
    <row r="38" spans="1:13" ht="35.25" customHeight="1" x14ac:dyDescent="0.25">
      <c r="A38" s="16">
        <v>30</v>
      </c>
      <c r="B38" s="6">
        <v>1016686</v>
      </c>
      <c r="C38" s="1" t="s">
        <v>25</v>
      </c>
      <c r="D38" s="7" t="s">
        <v>69</v>
      </c>
      <c r="E38" s="3" t="s">
        <v>20</v>
      </c>
      <c r="F38" s="9">
        <v>1</v>
      </c>
      <c r="G38" s="8">
        <v>350</v>
      </c>
      <c r="H38" s="5">
        <f t="shared" si="3"/>
        <v>312.5</v>
      </c>
      <c r="I38" s="5">
        <f t="shared" si="4"/>
        <v>350</v>
      </c>
      <c r="J38" s="4">
        <f t="shared" si="2"/>
        <v>0</v>
      </c>
      <c r="K38" s="30"/>
      <c r="L38" s="1" t="s">
        <v>22</v>
      </c>
      <c r="M38" s="41"/>
    </row>
    <row r="39" spans="1:13" ht="35.25" customHeight="1" x14ac:dyDescent="0.25">
      <c r="A39" s="16">
        <v>31</v>
      </c>
      <c r="B39" s="6">
        <v>1016553</v>
      </c>
      <c r="C39" s="1" t="s">
        <v>25</v>
      </c>
      <c r="D39" s="7" t="s">
        <v>70</v>
      </c>
      <c r="E39" s="3" t="s">
        <v>20</v>
      </c>
      <c r="F39" s="9">
        <v>3</v>
      </c>
      <c r="G39" s="8">
        <v>3594</v>
      </c>
      <c r="H39" s="5">
        <f t="shared" si="3"/>
        <v>9626.7857142857138</v>
      </c>
      <c r="I39" s="5">
        <f t="shared" si="4"/>
        <v>10782</v>
      </c>
      <c r="J39" s="4">
        <f t="shared" si="2"/>
        <v>0</v>
      </c>
      <c r="K39" s="30"/>
      <c r="L39" s="1" t="s">
        <v>22</v>
      </c>
      <c r="M39" s="41"/>
    </row>
    <row r="40" spans="1:13" ht="35.25" customHeight="1" x14ac:dyDescent="0.25">
      <c r="A40" s="16">
        <v>32</v>
      </c>
      <c r="B40" s="6">
        <v>1013434</v>
      </c>
      <c r="C40" s="1" t="s">
        <v>25</v>
      </c>
      <c r="D40" s="7" t="s">
        <v>71</v>
      </c>
      <c r="E40" s="3" t="s">
        <v>20</v>
      </c>
      <c r="F40" s="9">
        <v>1</v>
      </c>
      <c r="G40" s="8">
        <v>38</v>
      </c>
      <c r="H40" s="5">
        <f t="shared" si="3"/>
        <v>33.928571428571431</v>
      </c>
      <c r="I40" s="5">
        <f t="shared" si="4"/>
        <v>38</v>
      </c>
      <c r="J40" s="4">
        <f t="shared" si="2"/>
        <v>0</v>
      </c>
      <c r="K40" s="30"/>
      <c r="L40" s="1" t="s">
        <v>22</v>
      </c>
      <c r="M40" s="41"/>
    </row>
    <row r="41" spans="1:13" ht="35.25" customHeight="1" x14ac:dyDescent="0.25">
      <c r="A41" s="16">
        <v>33</v>
      </c>
      <c r="B41" s="6">
        <v>1016685</v>
      </c>
      <c r="C41" s="1" t="s">
        <v>25</v>
      </c>
      <c r="D41" s="7" t="s">
        <v>72</v>
      </c>
      <c r="E41" s="3" t="s">
        <v>20</v>
      </c>
      <c r="F41" s="9">
        <v>1</v>
      </c>
      <c r="G41" s="8">
        <v>350</v>
      </c>
      <c r="H41" s="5">
        <f t="shared" si="3"/>
        <v>312.5</v>
      </c>
      <c r="I41" s="5">
        <f t="shared" si="4"/>
        <v>350</v>
      </c>
      <c r="J41" s="4">
        <f t="shared" si="2"/>
        <v>0</v>
      </c>
      <c r="K41" s="30"/>
      <c r="L41" s="1" t="s">
        <v>22</v>
      </c>
      <c r="M41" s="41"/>
    </row>
    <row r="42" spans="1:13" ht="35.25" customHeight="1" x14ac:dyDescent="0.25">
      <c r="A42" s="16">
        <v>34</v>
      </c>
      <c r="B42" s="6">
        <v>1016580</v>
      </c>
      <c r="C42" s="1" t="s">
        <v>25</v>
      </c>
      <c r="D42" s="7" t="s">
        <v>73</v>
      </c>
      <c r="E42" s="3" t="s">
        <v>20</v>
      </c>
      <c r="F42" s="9">
        <v>1</v>
      </c>
      <c r="G42" s="8">
        <v>106</v>
      </c>
      <c r="H42" s="5">
        <f t="shared" si="3"/>
        <v>94.642857142857139</v>
      </c>
      <c r="I42" s="5">
        <f t="shared" si="4"/>
        <v>106</v>
      </c>
      <c r="J42" s="4">
        <f t="shared" si="2"/>
        <v>0</v>
      </c>
      <c r="K42" s="30"/>
      <c r="L42" s="1" t="s">
        <v>22</v>
      </c>
      <c r="M42" s="41"/>
    </row>
    <row r="43" spans="1:13" ht="35.25" customHeight="1" x14ac:dyDescent="0.25">
      <c r="A43" s="16">
        <v>35</v>
      </c>
      <c r="B43" s="6">
        <v>1016645</v>
      </c>
      <c r="C43" s="1" t="s">
        <v>25</v>
      </c>
      <c r="D43" s="7" t="s">
        <v>74</v>
      </c>
      <c r="E43" s="3" t="s">
        <v>20</v>
      </c>
      <c r="F43" s="9">
        <v>2</v>
      </c>
      <c r="G43" s="8">
        <v>350</v>
      </c>
      <c r="H43" s="5">
        <f t="shared" si="3"/>
        <v>625</v>
      </c>
      <c r="I43" s="5">
        <f t="shared" si="4"/>
        <v>700</v>
      </c>
      <c r="J43" s="4">
        <f t="shared" si="2"/>
        <v>0</v>
      </c>
      <c r="K43" s="30"/>
      <c r="L43" s="1" t="s">
        <v>22</v>
      </c>
      <c r="M43" s="41"/>
    </row>
    <row r="44" spans="1:13" ht="35.25" customHeight="1" x14ac:dyDescent="0.25">
      <c r="A44" s="16">
        <v>36</v>
      </c>
      <c r="B44" s="6">
        <v>1016646</v>
      </c>
      <c r="C44" s="1" t="s">
        <v>25</v>
      </c>
      <c r="D44" s="7" t="s">
        <v>78</v>
      </c>
      <c r="E44" s="3" t="s">
        <v>20</v>
      </c>
      <c r="F44" s="9">
        <v>1</v>
      </c>
      <c r="G44" s="8">
        <v>350</v>
      </c>
      <c r="H44" s="5">
        <f t="shared" si="3"/>
        <v>312.5</v>
      </c>
      <c r="I44" s="5">
        <f t="shared" si="4"/>
        <v>350</v>
      </c>
      <c r="J44" s="4">
        <f t="shared" si="2"/>
        <v>0</v>
      </c>
      <c r="K44" s="30"/>
      <c r="L44" s="1" t="s">
        <v>22</v>
      </c>
      <c r="M44" s="41"/>
    </row>
    <row r="45" spans="1:13" ht="30" customHeight="1" x14ac:dyDescent="0.25">
      <c r="A45" s="43" t="s">
        <v>9</v>
      </c>
      <c r="B45" s="43"/>
      <c r="C45" s="43"/>
      <c r="D45" s="43"/>
      <c r="E45" s="43"/>
      <c r="F45" s="43"/>
      <c r="G45" s="17"/>
      <c r="H45" s="18">
        <f>SUM(H9:H44)</f>
        <v>1838302.6785714291</v>
      </c>
      <c r="I45" s="18">
        <f>SUM(I9:I44)</f>
        <v>2058899</v>
      </c>
      <c r="J45" s="19">
        <f>SUM(J9:J19)</f>
        <v>0</v>
      </c>
      <c r="K45" s="31">
        <f>SUM(K9:K44)</f>
        <v>0</v>
      </c>
      <c r="L45" s="16" t="s">
        <v>22</v>
      </c>
      <c r="M45" s="42"/>
    </row>
    <row r="46" spans="1:13" ht="51.75" customHeight="1" x14ac:dyDescent="0.25">
      <c r="A46" s="20"/>
      <c r="B46" s="21"/>
      <c r="C46" s="21"/>
      <c r="D46" s="21"/>
      <c r="E46" s="21"/>
      <c r="F46" s="21"/>
      <c r="G46" s="21"/>
      <c r="H46" s="21"/>
      <c r="I46" s="21"/>
    </row>
    <row r="47" spans="1:13" ht="20.25" customHeight="1" x14ac:dyDescent="0.3">
      <c r="A47" s="44" t="s">
        <v>18</v>
      </c>
      <c r="B47" s="44"/>
      <c r="C47" s="44"/>
      <c r="D47" s="44"/>
      <c r="E47" s="45">
        <f>J45</f>
        <v>0</v>
      </c>
      <c r="F47" s="45"/>
      <c r="G47" s="22"/>
      <c r="H47" s="23"/>
      <c r="I47" s="23"/>
      <c r="J47" s="24"/>
      <c r="K47" s="24"/>
      <c r="L47" s="24"/>
      <c r="M47" s="24"/>
    </row>
    <row r="48" spans="1:13" ht="20.25" customHeight="1" x14ac:dyDescent="0.3">
      <c r="A48" s="44" t="s">
        <v>23</v>
      </c>
      <c r="B48" s="44"/>
      <c r="C48" s="44"/>
      <c r="D48" s="44"/>
      <c r="E48" s="45">
        <f>K45-J45</f>
        <v>0</v>
      </c>
      <c r="F48" s="45"/>
      <c r="G48" s="22"/>
      <c r="H48" s="23"/>
      <c r="I48" s="23"/>
      <c r="J48" s="24"/>
      <c r="K48" s="24"/>
      <c r="L48" s="24"/>
      <c r="M48" s="24"/>
    </row>
    <row r="49" spans="1:13" ht="47.25" customHeight="1" x14ac:dyDescent="0.25">
      <c r="A49" s="46" t="s">
        <v>24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</row>
    <row r="50" spans="1:13" ht="20.25" x14ac:dyDescent="0.3">
      <c r="A50" s="25" t="s">
        <v>15</v>
      </c>
      <c r="B50" s="23"/>
      <c r="C50" s="23"/>
      <c r="D50" s="23"/>
      <c r="E50" s="23"/>
      <c r="F50" s="23"/>
      <c r="G50" s="23"/>
      <c r="H50" s="23"/>
      <c r="I50" s="23"/>
      <c r="J50" s="24"/>
      <c r="K50" s="24"/>
      <c r="L50" s="24"/>
      <c r="M50" s="24"/>
    </row>
    <row r="51" spans="1:13" ht="20.25" x14ac:dyDescent="0.3">
      <c r="A51" s="25" t="s">
        <v>10</v>
      </c>
      <c r="B51" s="23"/>
      <c r="C51" s="23"/>
      <c r="D51" s="23"/>
      <c r="E51" s="23"/>
      <c r="F51" s="23"/>
      <c r="G51" s="23"/>
      <c r="H51" s="23"/>
      <c r="I51" s="23"/>
      <c r="J51" s="24"/>
      <c r="K51" s="24"/>
      <c r="L51" s="24"/>
      <c r="M51" s="24"/>
    </row>
    <row r="52" spans="1:13" ht="20.25" x14ac:dyDescent="0.3">
      <c r="A52" s="25"/>
      <c r="B52" s="23" t="s">
        <v>11</v>
      </c>
      <c r="C52" s="23"/>
      <c r="D52" s="23"/>
      <c r="E52" s="23"/>
      <c r="F52" s="23"/>
      <c r="G52" s="23"/>
      <c r="H52" s="23"/>
      <c r="I52" s="23"/>
      <c r="J52" s="24"/>
      <c r="K52" s="24"/>
      <c r="L52" s="24"/>
      <c r="M52" s="24"/>
    </row>
    <row r="53" spans="1:13" ht="25.5" x14ac:dyDescent="0.35">
      <c r="A53" s="26" t="s">
        <v>27</v>
      </c>
      <c r="B53" s="34" t="s">
        <v>50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</row>
    <row r="54" spans="1:13" ht="25.5" x14ac:dyDescent="0.35">
      <c r="A54" s="26"/>
      <c r="B54" s="34" t="s">
        <v>51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</row>
    <row r="55" spans="1:13" ht="20.25" customHeight="1" x14ac:dyDescent="0.25">
      <c r="A55" s="35" t="s">
        <v>28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</row>
    <row r="56" spans="1:13" ht="42.6" customHeight="1" x14ac:dyDescent="0.25">
      <c r="A56" s="35" t="s">
        <v>29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</row>
    <row r="57" spans="1:13" ht="20.25" x14ac:dyDescent="0.25">
      <c r="A57" s="27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</row>
    <row r="58" spans="1:13" ht="21" thickBot="1" x14ac:dyDescent="0.3">
      <c r="A58" s="36"/>
      <c r="B58" s="36"/>
      <c r="C58" s="36"/>
      <c r="D58" s="36"/>
      <c r="E58" s="25"/>
      <c r="F58" s="25"/>
      <c r="G58" s="25"/>
      <c r="H58" s="25"/>
      <c r="I58" s="25"/>
      <c r="J58" s="32"/>
      <c r="K58" s="32"/>
      <c r="L58" s="32"/>
      <c r="M58" s="32"/>
    </row>
    <row r="59" spans="1:13" ht="20.25" customHeight="1" x14ac:dyDescent="0.25">
      <c r="A59" s="37" t="s">
        <v>12</v>
      </c>
      <c r="B59" s="37"/>
      <c r="C59" s="37"/>
      <c r="D59" s="37"/>
      <c r="E59" s="25"/>
      <c r="F59" s="25"/>
      <c r="G59" s="25"/>
      <c r="H59" s="25"/>
      <c r="I59" s="25"/>
      <c r="J59" s="33"/>
      <c r="K59" s="33"/>
      <c r="L59" s="33"/>
      <c r="M59" s="33"/>
    </row>
    <row r="60" spans="1:13" ht="20.25" x14ac:dyDescent="0.25">
      <c r="A60" s="27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</row>
    <row r="61" spans="1:13" ht="21" thickBot="1" x14ac:dyDescent="0.3">
      <c r="A61" s="27"/>
      <c r="B61" s="25"/>
      <c r="C61" s="25"/>
      <c r="D61" s="25"/>
      <c r="E61" s="25"/>
      <c r="F61" s="25"/>
      <c r="G61" s="25"/>
      <c r="H61" s="25"/>
      <c r="I61" s="25"/>
      <c r="J61" s="32"/>
      <c r="K61" s="32"/>
      <c r="L61" s="32"/>
      <c r="M61" s="32"/>
    </row>
    <row r="62" spans="1:13" ht="20.25" x14ac:dyDescent="0.25">
      <c r="A62" s="27"/>
      <c r="B62" s="25"/>
      <c r="C62" s="25"/>
      <c r="D62" s="25"/>
      <c r="E62" s="25"/>
      <c r="F62" s="25"/>
      <c r="G62" s="25"/>
      <c r="H62" s="25"/>
      <c r="I62" s="25"/>
      <c r="J62" s="33"/>
      <c r="K62" s="33"/>
      <c r="L62" s="33"/>
      <c r="M62" s="33"/>
    </row>
  </sheetData>
  <autoFilter ref="A8:M45"/>
  <mergeCells count="22">
    <mergeCell ref="B53:M53"/>
    <mergeCell ref="A2:M2"/>
    <mergeCell ref="A3:M3"/>
    <mergeCell ref="A4:M4"/>
    <mergeCell ref="A5:M5"/>
    <mergeCell ref="A6:M6"/>
    <mergeCell ref="M9:M45"/>
    <mergeCell ref="A45:F45"/>
    <mergeCell ref="A47:D47"/>
    <mergeCell ref="E47:F47"/>
    <mergeCell ref="A48:D48"/>
    <mergeCell ref="E48:F48"/>
    <mergeCell ref="A49:M49"/>
    <mergeCell ref="J61:M61"/>
    <mergeCell ref="J62:M62"/>
    <mergeCell ref="B54:M54"/>
    <mergeCell ref="A55:M55"/>
    <mergeCell ref="A56:M56"/>
    <mergeCell ref="A58:D58"/>
    <mergeCell ref="J58:M58"/>
    <mergeCell ref="A59:D59"/>
    <mergeCell ref="J59:M5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3BFC52-128E-4B9B-8A5C-57AB481CC8D8}"/>
</file>

<file path=customXml/itemProps2.xml><?xml version="1.0" encoding="utf-8"?>
<ds:datastoreItem xmlns:ds="http://schemas.openxmlformats.org/officeDocument/2006/customXml" ds:itemID="{FFB2BC59-630F-4BAC-9EA5-22516D21693F}"/>
</file>

<file path=customXml/itemProps3.xml><?xml version="1.0" encoding="utf-8"?>
<ds:datastoreItem xmlns:ds="http://schemas.openxmlformats.org/officeDocument/2006/customXml" ds:itemID="{EA3749D3-EA97-4592-813C-8F3E8798D2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2020-03-05T11:02:09Z</cp:lastPrinted>
  <dcterms:created xsi:type="dcterms:W3CDTF">2016-10-11T08:44:59Z</dcterms:created>
  <dcterms:modified xsi:type="dcterms:W3CDTF">2020-11-10T12:48:37Z</dcterms:modified>
</cp:coreProperties>
</file>